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9"/>
  <workbookPr/>
  <mc:AlternateContent xmlns:mc="http://schemas.openxmlformats.org/markup-compatibility/2006">
    <mc:Choice Requires="x15">
      <x15ac:absPath xmlns:x15ac="http://schemas.microsoft.com/office/spreadsheetml/2010/11/ac" url="D:\Users\Bajgart\Desktop\"/>
    </mc:Choice>
  </mc:AlternateContent>
  <xr:revisionPtr revIDLastSave="5" documentId="11_A5CC3A87852575F6EA9EA125174FDD9497C9E724" xr6:coauthVersionLast="47" xr6:coauthVersionMax="47" xr10:uidLastSave="{E0DF5D28-3ACA-4A42-B09A-5A7C2C630DF3}"/>
  <bookViews>
    <workbookView xWindow="0" yWindow="0" windowWidth="24000" windowHeight="9135" xr2:uid="{00000000-000D-0000-FFFF-FFFF00000000}"/>
  </bookViews>
  <sheets>
    <sheet name="cíle a jejich indikátory" sheetId="1" r:id="rId1"/>
  </sheets>
  <definedNames>
    <definedName name="_xlnm.Print_Titles" localSheetId="0">'cíle a jejich indikátory'!$1:$2</definedName>
    <definedName name="OLE_LINK1" localSheetId="0">'cíle a jejich indikátory'!$C$18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H37" i="1"/>
  <c r="K32" i="1"/>
  <c r="J32" i="1"/>
  <c r="H32" i="1"/>
  <c r="K30" i="1"/>
  <c r="J30" i="1"/>
  <c r="H30" i="1"/>
  <c r="K29" i="1"/>
  <c r="J29" i="1"/>
  <c r="H29" i="1"/>
  <c r="K28" i="1"/>
  <c r="J28" i="1"/>
  <c r="H28" i="1"/>
  <c r="K24" i="1"/>
  <c r="J24" i="1"/>
  <c r="H24" i="1"/>
  <c r="K23" i="1"/>
  <c r="J23" i="1"/>
  <c r="H23" i="1"/>
  <c r="K22" i="1"/>
  <c r="J22" i="1"/>
  <c r="H22" i="1"/>
  <c r="K21" i="1"/>
  <c r="J21" i="1"/>
  <c r="H21" i="1"/>
  <c r="K19" i="1"/>
  <c r="J19" i="1"/>
  <c r="H19" i="1"/>
  <c r="K9" i="1"/>
  <c r="J9" i="1"/>
  <c r="H9" i="1"/>
  <c r="K8" i="1"/>
  <c r="J8" i="1"/>
  <c r="H8" i="1"/>
  <c r="K6" i="1"/>
  <c r="J6" i="1"/>
  <c r="H6" i="1"/>
  <c r="K5" i="1"/>
  <c r="J5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tc={090DADE2-BC74-4733-A02D-4B49A0032946}</author>
    <author>tc={0DE2A3D7-9730-4672-8293-3AFBD56E415E}</author>
  </authors>
  <commentList>
    <comment ref="I29" authorId="0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Uvádím podíly těch, kteří autem necestovali ani jako řidiči, ani jako spolujezdci</t>
      </text>
    </comment>
    <comment ref="I33" authorId="1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cyklostezek je zahrnuto C7+E13 (jízda na chodníku), C8, C9 a C10</t>
      </text>
    </comment>
  </commentList>
</comments>
</file>

<file path=xl/sharedStrings.xml><?xml version="1.0" encoding="utf-8"?>
<sst xmlns="http://schemas.openxmlformats.org/spreadsheetml/2006/main" count="479" uniqueCount="210">
  <si>
    <t>PUMMO - indikátory plnění cílů</t>
  </si>
  <si>
    <t>cílové hodnoty</t>
  </si>
  <si>
    <t>strategický cíl</t>
  </si>
  <si>
    <t>specifický cíl</t>
  </si>
  <si>
    <t>indikátor</t>
  </si>
  <si>
    <t>měrná jednotka</t>
  </si>
  <si>
    <t>optimální  směr</t>
  </si>
  <si>
    <t>úspěšnost naplňování 2021</t>
  </si>
  <si>
    <t>výchozí hodnota (2016)</t>
  </si>
  <si>
    <t>zdroj dat</t>
  </si>
  <si>
    <t>správce indikátoru</t>
  </si>
  <si>
    <t>pozn</t>
  </si>
  <si>
    <t>vypuštění/úprava indikátoru</t>
  </si>
  <si>
    <t>1. Změna dělby přepravní práce ve prospěch udržitelných způsobů dopravy</t>
  </si>
  <si>
    <t>1.1. Zvýšení celkového podílu cest veřejné, cyklistické a pěší dopravy</t>
  </si>
  <si>
    <t>dělba přepravní práce dle počtu cest (modal split)</t>
  </si>
  <si>
    <t>%</t>
  </si>
  <si>
    <t>nerelevantní</t>
  </si>
  <si>
    <t>ne</t>
  </si>
  <si>
    <t>pěší: 35; VD: 27; auto: 30; cyklo: 6</t>
  </si>
  <si>
    <t>pěší: 35; VD: 28; auto: 29; cyklo: 6</t>
  </si>
  <si>
    <t xml:space="preserve">pěší: 37; VD: 24; auto: 34; cyklo: 5. </t>
  </si>
  <si>
    <t>pěší: 35; VD: 28,5; auto: 28; cyklo: 6,5</t>
  </si>
  <si>
    <t>pěší: 36; VD: 29; auto: 27; cyklo: 7</t>
  </si>
  <si>
    <t>pěší: 36,5; VD: 30,2; auto: 25,7; cyklo: 7,6</t>
  </si>
  <si>
    <t>průzkum dopravního chování, dopravní model</t>
  </si>
  <si>
    <t>vyplní MMOl</t>
  </si>
  <si>
    <t xml:space="preserve">podmíněno pravidelným provedením průzkumu dopravního chování </t>
  </si>
  <si>
    <t>zachovat - je to standardní a nejpoužívanější indikátor dopravního chování</t>
  </si>
  <si>
    <t>1.2. Posílení vzájemného propojení pěší, cyklistické, veřejné dopravy a automobilové dopravy</t>
  </si>
  <si>
    <t xml:space="preserve">podíl cest, které obsahují 2 různé druhy dopravy mimo chůzi </t>
  </si>
  <si>
    <t>↑</t>
  </si>
  <si>
    <t>ano</t>
  </si>
  <si>
    <t>pracovní den 2,7% / víkend 4,3%</t>
  </si>
  <si>
    <t>průzkum dopravního chování</t>
  </si>
  <si>
    <t>1.3. Snížení objemu cest osobními automobily a jejich podílu na dělbě přepravní práce (modal split)</t>
  </si>
  <si>
    <t xml:space="preserve">podíl cest IAD u cest v rámci města </t>
  </si>
  <si>
    <t>↓</t>
  </si>
  <si>
    <t>dopravní model</t>
  </si>
  <si>
    <t>podmíněno pravidelnou aktualizací modelu</t>
  </si>
  <si>
    <t>Bude doplněno - na základě dat o počtu vjezdů na příjezdových komunikacích do města, doporučujeme vypustit z důvodu aktuálně využívaného dopravního modelu městem. Data o intenzitách do vjezdu centra tento indikátor duplikuje.</t>
  </si>
  <si>
    <t>celodenní intenzity IAD na vjezdu do středu města (tis.)</t>
  </si>
  <si>
    <t>počet</t>
  </si>
  <si>
    <t>18 (9,8)</t>
  </si>
  <si>
    <t>dopravní model/data ze smyček</t>
  </si>
  <si>
    <t xml:space="preserve">Doporučujeme upravení výchozí hodnoty indikátoru dle modelu CityPlan 16 (dnes AFRY). Model CityPlan 15: 9.8 tis. NEBO nahradit dle Harmonizovaných indikátorů (součet vybraných profilů v rámci sčítání dopravy) </t>
  </si>
  <si>
    <t>průměrný počet automobilů na domácnost</t>
  </si>
  <si>
    <t>průzkum dopravního chování/průzkumy ČSÚ</t>
  </si>
  <si>
    <t>zachovat - často používaný a snadno porovnatelný indikátor</t>
  </si>
  <si>
    <t>1.4. Zvýšení významu regionální železniční a autobusové dopravy při osobní dopravě z okolních obcí do Olomouce</t>
  </si>
  <si>
    <t xml:space="preserve">podíl cest osob z okolních obcí do Olomouce veřejnou dopravou </t>
  </si>
  <si>
    <t>Bude doplněno, na základě upřesnění vymezení území.</t>
  </si>
  <si>
    <t>cesty IAD z okolních obcí do Olomouce (tis.)</t>
  </si>
  <si>
    <t>26,8 (89,3 tis. VOZ/24h, 53,8 tis. VOZ/24)</t>
  </si>
  <si>
    <t>92,5 tis. VOZ/24h, 55,9 tis. VOZ/24</t>
  </si>
  <si>
    <t xml:space="preserve">Návrh na změnu kvůli nejednoznačnosti: Dopravní intenzity při vjezdu na KÚ Olomouce. Výchozí hodnota dle CityPlan 15: 89,3 tis. VOZ/24 h. NEBO Dopravní intenzity při vjezdu za vnitřní okruh (I/35, železnice, hranice Řepčín, Černovír. Výchozí hodnota dle CityPlan 15: 53,8 tis. VOZ/24 h. </t>
  </si>
  <si>
    <t>přepravené osoby příměstskou veřejnou dopravou (tis.)</t>
  </si>
  <si>
    <t>13,9 (47,8 tis. osob/24 h,  451 spojů/24 h)</t>
  </si>
  <si>
    <t>43,4 tis. osob/24 h, 417 spojů/24 h</t>
  </si>
  <si>
    <t>Návrh na změnu kvůli nejednoznačnosti: Přepravené osoby VHD při vjezdu na KÚ Olomouce. Výchozí hodnota CityPlan 15 : 47,8 tis. osob/24 h. NEBO Počet spojů regionálních linek na hranicích KÚ Olomouc. Výchozí hodnota CityPlan 15 : 451 spojů/24 h.</t>
  </si>
  <si>
    <t>2. Zvýšení dopravní a sociální bezpečnosti</t>
  </si>
  <si>
    <t>2.1. Snížení počtu vážných dopravních nehod (za 10 let na polovinu)</t>
  </si>
  <si>
    <t>vážné dopravní nehody (těžké zranění, usmrcení)</t>
  </si>
  <si>
    <t>214 (za období 2007 - 2015)</t>
  </si>
  <si>
    <t>157 (za období 2012 - 2020)</t>
  </si>
  <si>
    <t>136 (za období 2012 - 2020)</t>
  </si>
  <si>
    <t>123 (za období 2015 - 2023)</t>
  </si>
  <si>
    <t>88 (za období 2018 - 2026)</t>
  </si>
  <si>
    <t>max. 54 (za období 2022 - 2030)</t>
  </si>
  <si>
    <t>statistiky dopravní nehodovosti</t>
  </si>
  <si>
    <t>2.2. Snížení nehodovosti chodců a cyklistů</t>
  </si>
  <si>
    <t>vážné dopravní nehody s účastí chodce (těžké zranění, usmrcení)</t>
  </si>
  <si>
    <t>80 (za období 2007 - 2015)</t>
  </si>
  <si>
    <t>59 (za období 2012 - 2020)</t>
  </si>
  <si>
    <t>53 (za období 2012 - 2020)</t>
  </si>
  <si>
    <t>46 (za období 2015 - 2023)</t>
  </si>
  <si>
    <t>33 (za období 2018 - 2026)</t>
  </si>
  <si>
    <t>max. 20 (za období 2022 - 2030)</t>
  </si>
  <si>
    <t>vážné dopravní nehody s účastí cyklisty (těžké zranění, usmrcení)</t>
  </si>
  <si>
    <t>44 (za období 2007 - 2015)</t>
  </si>
  <si>
    <t>32 (za období 2012 - 2020)</t>
  </si>
  <si>
    <t>13 (za období 2012 - 2020)</t>
  </si>
  <si>
    <t>25 (za období 2015 - 2023)</t>
  </si>
  <si>
    <t>18 (za období 2018 - 2026)</t>
  </si>
  <si>
    <t>max. 11 (za období 2022 - 2030)</t>
  </si>
  <si>
    <t>2.3. Zajištění bezpečnosti a odolnosti dopravního systému v krizových situacích</t>
  </si>
  <si>
    <t xml:space="preserve">plán odolnosti dopravního systému </t>
  </si>
  <si>
    <t>-</t>
  </si>
  <si>
    <t>A/N</t>
  </si>
  <si>
    <t>N</t>
  </si>
  <si>
    <t>A</t>
  </si>
  <si>
    <t>schvalovací orgány města</t>
  </si>
  <si>
    <t>potřeba realizace Plánu odolnosti</t>
  </si>
  <si>
    <t>2.4. Zvýšení pocitu bezpečí cestujících (všemi druhy dopravy vč. chůze)</t>
  </si>
  <si>
    <t xml:space="preserve">podíl cestujících vyjadřujících pocit bezpečí ve VD, cyklistů i pěších </t>
  </si>
  <si>
    <t>pěší: 84 %; VD: 87 %; cyklo: 31 % [2019]</t>
  </si>
  <si>
    <t>1,11*X</t>
  </si>
  <si>
    <t>pěší: 84 %; VD: 87 %; cyklo: 24 %</t>
  </si>
  <si>
    <t>1,17*X</t>
  </si>
  <si>
    <t>1,24*X</t>
  </si>
  <si>
    <t>1,3*X</t>
  </si>
  <si>
    <t>dotazníkový průzkum</t>
  </si>
  <si>
    <t>nutno provést průzkum</t>
  </si>
  <si>
    <t>zachovat - nutno prezentovat pro jednotlivé mody odděleně</t>
  </si>
  <si>
    <t>2.5. Zvyšování bezpečnosti dopravní infrastruktury úpravou stavebního řešení a dopravního značení</t>
  </si>
  <si>
    <t xml:space="preserve">všechny nové stavby posouzeny z hlediska jednotnosti a srozumitelnosti dopravních řešení a fyzické a vizuální hierarchizace komunikační sítě  </t>
  </si>
  <si>
    <t>OKR</t>
  </si>
  <si>
    <r>
      <rPr>
        <sz val="11"/>
        <rFont val="Calibri"/>
        <family val="2"/>
        <charset val="238"/>
      </rPr>
      <t>délka</t>
    </r>
    <r>
      <rPr>
        <sz val="11"/>
        <color theme="1"/>
        <rFont val="Calibri"/>
        <family val="2"/>
        <charset val="238"/>
        <scheme val="minor"/>
      </rPr>
      <t xml:space="preserve"> komunikací v režimu zón 30, obytných zón a pěších zón</t>
    </r>
  </si>
  <si>
    <t>km (kumulovaný)</t>
  </si>
  <si>
    <t>Global Network 2021, MM</t>
  </si>
  <si>
    <t>3. Snížení negativních vlivů dopravy na obyvatele a životní prostředí</t>
  </si>
  <si>
    <t>3.1. Snížení počtu obyv. vystavených nadlimitnímu hluku z dopravy</t>
  </si>
  <si>
    <t xml:space="preserve">počet obyv.  vystavených hluku ze silniční  dopravy nad 55 dB v noční době </t>
  </si>
  <si>
    <t>není součástí aktualiazce PUMMO</t>
  </si>
  <si>
    <t>x</t>
  </si>
  <si>
    <t>hlukový model</t>
  </si>
  <si>
    <t xml:space="preserve">počet obyv. vystavených hluku ze železniční dopravy nad 55 dB v noční době  </t>
  </si>
  <si>
    <t>╤</t>
  </si>
  <si>
    <t>3.2. Produkce emisního toku ze silniční dopravy (průměrně na území celého města)</t>
  </si>
  <si>
    <r>
      <t>NO</t>
    </r>
    <r>
      <rPr>
        <vertAlign val="subscript"/>
        <sz val="11"/>
        <color indexed="8"/>
        <rFont val="Calibri"/>
        <family val="2"/>
        <charset val="238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- vážený průměr </t>
    </r>
  </si>
  <si>
    <t>g/km/den</t>
  </si>
  <si>
    <t>emisní model</t>
  </si>
  <si>
    <t>bude doplněno po výpočtu emisí</t>
  </si>
  <si>
    <r>
      <t>PM</t>
    </r>
    <r>
      <rPr>
        <vertAlign val="subscript"/>
        <sz val="11"/>
        <color indexed="8"/>
        <rFont val="Calibri"/>
        <family val="2"/>
        <charset val="238"/>
      </rPr>
      <t>2,5</t>
    </r>
    <r>
      <rPr>
        <sz val="11"/>
        <color theme="1"/>
        <rFont val="Calibri"/>
        <family val="2"/>
        <charset val="238"/>
        <scheme val="minor"/>
      </rPr>
      <t xml:space="preserve"> - vážený průměr</t>
    </r>
  </si>
  <si>
    <t>3.3. Zkvalitnění vzhledu a funkčnosti ulic a veřejných prostor</t>
  </si>
  <si>
    <t>Podíl obyvatel města spokojených s kvalitou veřejných prostor</t>
  </si>
  <si>
    <t>náměstí 90 %, parky 93 % [2019]</t>
  </si>
  <si>
    <t>náměstí 85 %, parky 90 %</t>
  </si>
  <si>
    <t>nutno provést a pravidelně aktualizovat průzkum</t>
  </si>
  <si>
    <t>zachovat - nutno prezentovat odděleně pro náměstí a parky</t>
  </si>
  <si>
    <t>4. Zlepšení dostupnosti a atraktivity veřejné, cyklistické a pěší dopravy pro všechny skupiny obyvatel</t>
  </si>
  <si>
    <t>4.1. Základní služby v docházkové vzdálenosti nebo rychle dostupné veřejnou dopravou a na kole</t>
  </si>
  <si>
    <t xml:space="preserve">podíl obyvatel spokojených s dostupnými základními službami (úřady, kulturní a sportovní zařízení, potraviny, lékař) v docházkové vzdálenosti, MHD, na kole </t>
  </si>
  <si>
    <t>pěšky 85 %, VD 81 %, kolo 56 % [2019]</t>
  </si>
  <si>
    <t xml:space="preserve">pěšky 86 %, VD 81 %, kolo 50 % </t>
  </si>
  <si>
    <t>zachovat - odpovídá myšlence města krátkých vzdáleností; nutno prezentovat pro jednotlivé mody odděleně</t>
  </si>
  <si>
    <t>4.2. Podpora nezávislé (samostatné) mobility pro všechny</t>
  </si>
  <si>
    <t xml:space="preserve">podíl dětí a mládeže (6-19let), které se do škol dopravují jinak než autem </t>
  </si>
  <si>
    <t>dopravní model/průzkum dopravního chování</t>
  </si>
  <si>
    <t>nutno provést a pravidelně aktualizovat průzkum/ aktualizovat dopravní model</t>
  </si>
  <si>
    <t>přenastavení indikátorů se vztažením k datům z průzkumů cest do základních škol</t>
  </si>
  <si>
    <t xml:space="preserve">podíl cest seniorů (65+) v pracovní den jiným dopravním prostředkem než autem </t>
  </si>
  <si>
    <t xml:space="preserve">podíl cest seniorů (65+) o víkendu jiným dopravním prostředkem než autem </t>
  </si>
  <si>
    <t>4.3. Zvýšení atraktivity a rychlosti veřejné dopravy, zajištění její spolehlivosti</t>
  </si>
  <si>
    <t>podíl cestujících spokojených s MHD</t>
  </si>
  <si>
    <t>80% [2019]</t>
  </si>
  <si>
    <t>zachovat - nutné porovnávat pouze ukazatel "celková spokojenost"</t>
  </si>
  <si>
    <t xml:space="preserve">frekvence spojů MHD/den </t>
  </si>
  <si>
    <t>Aktualizace 22: Zdroj: Dopravní model AFRY 19</t>
  </si>
  <si>
    <t>4.4. Zlepšení a rozšíření infrastruktury pro cyklistickou dopravu</t>
  </si>
  <si>
    <t xml:space="preserve">délka infrastruktury pro cyklisty (cyklostezky, cyklopiktororidory, vyhrazené a ochranné pruhy pro cyklisty, jednosměrné komunikace s obousměrným provozem cyklistů) </t>
  </si>
  <si>
    <t>38,89 km - cyklostezky; 2,6 km - pruh pro cyklisty; 7 km - cykloobousměrky</t>
  </si>
  <si>
    <t>79,80 km - cyklostezky; 13,5 km - pruh pro cyklisty; 8 km - cykloobousměrky</t>
  </si>
  <si>
    <t>46,55 km - cyklostezky; 3,95 km - pruh pro cyklisty; 7,3 km - cykloobousměrky (+ 0,9 km - cyklopiktogramy)</t>
  </si>
  <si>
    <t>95,5 km - cyklostezky; 16,5 km - pruh pro cyklisty; 9 km - cykloobousměrky  + dosud nestanovený druh infrastruktury</t>
  </si>
  <si>
    <t>111,27 km - cyklostezky; 18,5 km - pruh pro cyklisty; 10 km - cykloobousměrky  + dosud nestanovený druh infrastruktury</t>
  </si>
  <si>
    <t>127 km -cyklostezky; 20 km - pruhy pro cyklisty;  11,1 km - cykloobousměrky + dosud nestanovený druh infrastruktury</t>
  </si>
  <si>
    <t>cyklogenerel</t>
  </si>
  <si>
    <t>cestovní čas cyklistů na referenčních cestách (referenční páry zón - historické jádro - Neředín/Chomoutov/Sv. Kopeček/Černovír; celkový čas)</t>
  </si>
  <si>
    <t>minut</t>
  </si>
  <si>
    <t>13 min/ 27 min/ 43 min/ 16min = celkem 99 min</t>
  </si>
  <si>
    <t>13 min/ 24 min/ 42 min/ 16min = celkem 95 min</t>
  </si>
  <si>
    <t>13 min/ 26 min/ 42 min/ 13min = celkem 94 min</t>
  </si>
  <si>
    <t>12 min/ 23 min/ 41 min/ 15min = celkem 91 min</t>
  </si>
  <si>
    <t>12 min/ 22 min/ 40 min/ 14min = celkem 88 min</t>
  </si>
  <si>
    <t>12 min/ 22 min/ 39 min/ 14min = celkem 87 min</t>
  </si>
  <si>
    <t>Dopravnímodel/ Mapy.cz</t>
  </si>
  <si>
    <t xml:space="preserve">4 páry cest mezi modelovými zónami: Olomouc Historické jádro (670316) -&gt; Neředín (669300)/Chomoutov(668851)/Svatý Kopeček(671118)/Černovír(668320) - čas celkem; </t>
  </si>
  <si>
    <t>parkovací místa pro kola</t>
  </si>
  <si>
    <t>počet (kumulovaný)</t>
  </si>
  <si>
    <t>896 míst ve 92 hnízdech</t>
  </si>
  <si>
    <t>1220 míst ve 123 hnízdech</t>
  </si>
  <si>
    <t>985 míst ve 101 hnízdech</t>
  </si>
  <si>
    <t>1410 míst ve 140 hnízdech</t>
  </si>
  <si>
    <t>1610 míst ve 160 hnízdech</t>
  </si>
  <si>
    <t>1800 míst ve 180 hnízdech; možnost parkování ve všech významných cílech cest vč. škol</t>
  </si>
  <si>
    <t>4.5. Snadnější překonání silnic a železnic, řek a dalších liniových bariér v území pro chodce a cyklisty (snížení bariérového efektu)</t>
  </si>
  <si>
    <t xml:space="preserve">nové možnosti překonání sběrných komunikací a železnice </t>
  </si>
  <si>
    <t>OKR/generel dopravy</t>
  </si>
  <si>
    <t>4.6. Předvídatelnost cestovních časů všech druhů dopravy</t>
  </si>
  <si>
    <t>změna doby zdržení v dopravních kongescích</t>
  </si>
  <si>
    <t>specifický dopravní průzkum</t>
  </si>
  <si>
    <t>potřeba automatizovaného sčítání a specifických průzkumů, které nejsou realizovány</t>
  </si>
  <si>
    <t>bude doplněno, podkladem data z aplikace waze.com, pokud nebude možné data získat či interpretovat, pozměnit nebi vypustit tento indikátor</t>
  </si>
  <si>
    <t>5. Zajištění ekonomické a energetické udržitelnosti dopravy</t>
  </si>
  <si>
    <t>5.1. Podpora bezemisních pohonných technologií</t>
  </si>
  <si>
    <t>plán podpory bezemisních pohonných technologií</t>
  </si>
  <si>
    <t>5.2. Lepší využití kapacity stávajících druhů dopravy a infrastruktury vč. využití ITS</t>
  </si>
  <si>
    <t>strategie ITS</t>
  </si>
  <si>
    <t>5.3. Efektivní investice do dopravy, minimalizace indukce IAD</t>
  </si>
  <si>
    <t>posouzení širších dopadů všech nových záměrů významných investic do dopravy na dopravní systém jako celek z hlediska ovlivnění dopravního chování cestujících, prevence dopravní indukce IAD</t>
  </si>
  <si>
    <t>OKR, koordinátor mobility</t>
  </si>
  <si>
    <t>5.4. Minimalizace negativních dopadů nákladní dopravy a zásobování</t>
  </si>
  <si>
    <t>plán citylogistiky</t>
  </si>
  <si>
    <t>6. Zavedení principů mobility managementu ve prospěch udržitelných způsobů dopravy</t>
  </si>
  <si>
    <t>6.1. Zavedení principů mobility managementu do plánování a řízení dopravy a ovlivňování poptávky po dopravě</t>
  </si>
  <si>
    <t>pozice koordinátora mobility</t>
  </si>
  <si>
    <t>koncepce mobility managementu</t>
  </si>
  <si>
    <t>6.2. Plány mobility pro organizace</t>
  </si>
  <si>
    <t xml:space="preserve">plány mobility pro všechny instituce nad 100 zaměstnanců nebo významné cíle cest (obchodní centra, sportoviště apod) </t>
  </si>
  <si>
    <t>OKR/koordinátor mobility</t>
  </si>
  <si>
    <t>6.3. Systematické zapojování veřejnosti do dopravního plánování</t>
  </si>
  <si>
    <t>zapojení veřejnosti do připravovaných záměrů</t>
  </si>
  <si>
    <t>6.4. Poskytování informací o mobilitě vč. jejich dopadů</t>
  </si>
  <si>
    <t xml:space="preserve">vznik a pravidelná aktualizace informačních platforem </t>
  </si>
  <si>
    <t>6.5. Systematické vzdělávání v oblasti udržitelné mobility</t>
  </si>
  <si>
    <t>plán osvěty a vzdělávání v oblasti udržitelné mobility pro různé cílové skupiny (děti/mládež/senioři/úředníci/veřejnost)</t>
  </si>
  <si>
    <t>odbor školství/koordinátor mobility</t>
  </si>
  <si>
    <t>6.6. Užší spolupráce mezi zainteresovanými subjekty, které mají v agendě aspekt mobility (státní, krajské a městské organizace)</t>
  </si>
  <si>
    <t>plán spolupráce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</si>
</sst>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vertAlign val="subscript"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/>
    <xf numFmtId="16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0" fillId="0" borderId="8" xfId="0" applyBorder="1"/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5" fillId="0" borderId="5" xfId="0" applyFont="1" applyBorder="1"/>
    <xf numFmtId="0" fontId="0" fillId="0" borderId="9" xfId="0" applyBorder="1"/>
    <xf numFmtId="0" fontId="0" fillId="0" borderId="8" xfId="0" applyBorder="1" applyAlignment="1">
      <alignment wrapText="1"/>
    </xf>
    <xf numFmtId="0" fontId="11" fillId="0" borderId="8" xfId="0" applyFont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top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167070</xdr:colOff>
      <xdr:row>8</xdr:row>
      <xdr:rowOff>225136</xdr:rowOff>
    </xdr:from>
    <xdr:to>
      <xdr:col>24</xdr:col>
      <xdr:colOff>347079</xdr:colOff>
      <xdr:row>11</xdr:row>
      <xdr:rowOff>64704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C74645-26AE-3BEC-11C1-7EDF78E7B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21525" y="4849091"/>
          <a:ext cx="5029099" cy="34348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r Daněk" id="{9AB5807B-C9D7-4AF9-A559-85EBAC11DAC2}" userId="Petr Daněk" providerId="None"/>
  <person displayName="Zdeněk Dytrt" id="{12E07BCB-249C-4DEF-BD26-3F4BE8ED88CD}" userId="S::zdenek.dytrt@cdv.cz::beec5741-0dc0-4930-b080-ab0646c77cdf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9" dT="2022-05-09T09:40:17.44" personId="{12E07BCB-249C-4DEF-BD26-3F4BE8ED88CD}" id="{090DADE2-BC74-4733-A02D-4B49A0032946}">
    <text>Uvádím podíly těch, kteří autem necestovali ani jako řidiči, ani jako spolujezdci</text>
  </threadedComment>
  <threadedComment ref="I33" dT="2022-05-25T11:39:31.31" personId="{9AB5807B-C9D7-4AF9-A559-85EBAC11DAC2}" id="{0DE2A3D7-9730-4672-8293-3AFBD56E415E}">
    <text>do cyklostezek je zahrnuto C7+E13 (jízda na chodníku), C8, C9 a C10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workbookViewId="0">
      <pane ySplit="2" topLeftCell="A33" activePane="bottomLeft" state="frozen"/>
      <selection pane="bottomLeft" activeCell="I36" sqref="I36"/>
    </sheetView>
  </sheetViews>
  <sheetFormatPr defaultRowHeight="15"/>
  <cols>
    <col min="1" max="1" width="12.7109375" customWidth="1"/>
    <col min="2" max="2" width="58" bestFit="1" customWidth="1"/>
    <col min="3" max="3" width="25.7109375" customWidth="1"/>
    <col min="4" max="4" width="13.28515625" customWidth="1"/>
    <col min="5" max="5" width="8.42578125" customWidth="1"/>
    <col min="6" max="6" width="25.42578125" customWidth="1"/>
    <col min="7" max="11" width="17.28515625" customWidth="1"/>
    <col min="12" max="12" width="15" customWidth="1"/>
    <col min="13" max="13" width="17.140625" customWidth="1"/>
    <col min="14" max="14" width="17.140625" hidden="1" customWidth="1"/>
    <col min="15" max="15" width="25.42578125" customWidth="1"/>
    <col min="16" max="16" width="38.140625" customWidth="1"/>
  </cols>
  <sheetData>
    <row r="1" spans="1:16" ht="32.25" customHeight="1">
      <c r="B1" s="16" t="s">
        <v>0</v>
      </c>
      <c r="H1" s="41" t="s">
        <v>1</v>
      </c>
      <c r="I1" s="41"/>
      <c r="J1" s="41"/>
      <c r="K1" s="41"/>
      <c r="L1" s="41"/>
      <c r="N1" s="12"/>
    </row>
    <row r="2" spans="1:16" ht="30">
      <c r="A2" s="17" t="s">
        <v>2</v>
      </c>
      <c r="B2" s="17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9" t="s">
        <v>8</v>
      </c>
      <c r="H2" s="51">
        <v>2021</v>
      </c>
      <c r="I2" s="52"/>
      <c r="J2" s="20">
        <v>2024</v>
      </c>
      <c r="K2" s="19">
        <v>2027</v>
      </c>
      <c r="L2" s="19">
        <v>2030</v>
      </c>
      <c r="M2" s="18" t="s">
        <v>9</v>
      </c>
      <c r="N2" s="18" t="s">
        <v>10</v>
      </c>
      <c r="O2" s="18" t="s">
        <v>11</v>
      </c>
      <c r="P2" s="18" t="s">
        <v>12</v>
      </c>
    </row>
    <row r="3" spans="1:16" ht="14.25" customHeight="1">
      <c r="A3" s="45" t="s">
        <v>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6" ht="60">
      <c r="A4" s="48"/>
      <c r="B4" s="2" t="s">
        <v>14</v>
      </c>
      <c r="C4" s="1" t="s">
        <v>15</v>
      </c>
      <c r="D4" s="1" t="s">
        <v>16</v>
      </c>
      <c r="E4" s="1" t="s">
        <v>17</v>
      </c>
      <c r="F4" s="36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22" t="s">
        <v>27</v>
      </c>
      <c r="P4" s="27" t="s">
        <v>28</v>
      </c>
    </row>
    <row r="5" spans="1:16" ht="45">
      <c r="A5" s="49"/>
      <c r="B5" s="2" t="s">
        <v>29</v>
      </c>
      <c r="C5" s="1" t="s">
        <v>30</v>
      </c>
      <c r="D5" s="1" t="s">
        <v>16</v>
      </c>
      <c r="E5" s="1" t="s">
        <v>31</v>
      </c>
      <c r="F5" s="37" t="s">
        <v>32</v>
      </c>
      <c r="G5" s="3">
        <v>1.0999999999999999E-2</v>
      </c>
      <c r="H5" s="3">
        <f t="shared" ref="H5:H9" si="0">((L5-G5)/14)*5+G5</f>
        <v>2.4928571428571432E-2</v>
      </c>
      <c r="I5" s="3" t="s">
        <v>33</v>
      </c>
      <c r="J5" s="3">
        <f t="shared" ref="J5:J9" si="1">((L5-G5)/14)*8+G5</f>
        <v>3.3285714285714293E-2</v>
      </c>
      <c r="K5" s="3">
        <f t="shared" ref="K5:K9" si="2">((L5-G5)/14)*11+G5</f>
        <v>4.1642857142857148E-2</v>
      </c>
      <c r="L5" s="4">
        <v>0.05</v>
      </c>
      <c r="M5" s="1" t="s">
        <v>34</v>
      </c>
      <c r="N5" s="1" t="s">
        <v>26</v>
      </c>
      <c r="O5" s="22" t="s">
        <v>27</v>
      </c>
      <c r="P5" s="27"/>
    </row>
    <row r="6" spans="1:16" ht="90">
      <c r="A6" s="49"/>
      <c r="B6" s="42" t="s">
        <v>35</v>
      </c>
      <c r="C6" s="1" t="s">
        <v>36</v>
      </c>
      <c r="D6" s="1" t="s">
        <v>16</v>
      </c>
      <c r="E6" s="1" t="s">
        <v>37</v>
      </c>
      <c r="F6" s="1"/>
      <c r="G6" s="3">
        <v>0.28199999999999997</v>
      </c>
      <c r="H6" s="3">
        <f t="shared" si="0"/>
        <v>0.26878571428571429</v>
      </c>
      <c r="I6" s="3"/>
      <c r="J6" s="3">
        <f t="shared" si="1"/>
        <v>0.26085714285714284</v>
      </c>
      <c r="K6" s="3">
        <f t="shared" si="2"/>
        <v>0.25292857142857139</v>
      </c>
      <c r="L6" s="3">
        <v>0.245</v>
      </c>
      <c r="M6" s="32" t="s">
        <v>38</v>
      </c>
      <c r="N6" s="1" t="s">
        <v>26</v>
      </c>
      <c r="O6" s="22" t="s">
        <v>39</v>
      </c>
      <c r="P6" s="27" t="s">
        <v>40</v>
      </c>
    </row>
    <row r="7" spans="1:16" ht="90">
      <c r="A7" s="49"/>
      <c r="B7" s="44"/>
      <c r="C7" s="1" t="s">
        <v>41</v>
      </c>
      <c r="D7" s="1" t="s">
        <v>42</v>
      </c>
      <c r="E7" s="1" t="s">
        <v>37</v>
      </c>
      <c r="F7" s="36" t="s">
        <v>18</v>
      </c>
      <c r="G7" s="34" t="s">
        <v>43</v>
      </c>
      <c r="H7" s="34">
        <v>16.600000000000001</v>
      </c>
      <c r="I7" s="34">
        <v>9.8000000000000007</v>
      </c>
      <c r="J7" s="34">
        <v>15.7</v>
      </c>
      <c r="K7" s="34">
        <v>14.9</v>
      </c>
      <c r="L7" s="34">
        <v>14</v>
      </c>
      <c r="M7" s="32" t="s">
        <v>44</v>
      </c>
      <c r="N7" s="1" t="s">
        <v>26</v>
      </c>
      <c r="O7" s="31"/>
      <c r="P7" s="35" t="s">
        <v>45</v>
      </c>
    </row>
    <row r="8" spans="1:16" ht="66" customHeight="1">
      <c r="A8" s="49"/>
      <c r="B8" s="43"/>
      <c r="C8" s="1" t="s">
        <v>46</v>
      </c>
      <c r="D8" s="1" t="s">
        <v>42</v>
      </c>
      <c r="E8" s="1" t="s">
        <v>37</v>
      </c>
      <c r="F8" s="36" t="s">
        <v>18</v>
      </c>
      <c r="G8" s="1">
        <v>0.68</v>
      </c>
      <c r="H8" s="9">
        <f t="shared" si="0"/>
        <v>0.65142857142857147</v>
      </c>
      <c r="I8" s="9">
        <v>0.76</v>
      </c>
      <c r="J8" s="9">
        <f t="shared" si="1"/>
        <v>0.63428571428571434</v>
      </c>
      <c r="K8" s="9">
        <f t="shared" si="2"/>
        <v>0.6171428571428571</v>
      </c>
      <c r="L8" s="1">
        <v>0.6</v>
      </c>
      <c r="M8" s="1" t="s">
        <v>47</v>
      </c>
      <c r="N8" s="1" t="s">
        <v>26</v>
      </c>
      <c r="O8" s="23"/>
      <c r="P8" s="27" t="s">
        <v>48</v>
      </c>
    </row>
    <row r="9" spans="1:16" ht="64.5" customHeight="1">
      <c r="A9" s="49"/>
      <c r="B9" s="42" t="s">
        <v>49</v>
      </c>
      <c r="C9" s="1" t="s">
        <v>50</v>
      </c>
      <c r="D9" s="1" t="s">
        <v>16</v>
      </c>
      <c r="E9" s="1" t="s">
        <v>31</v>
      </c>
      <c r="F9" s="1"/>
      <c r="G9" s="8">
        <v>0.313</v>
      </c>
      <c r="H9" s="3">
        <f t="shared" si="0"/>
        <v>0.31871428571428573</v>
      </c>
      <c r="I9" s="3"/>
      <c r="J9" s="3">
        <f t="shared" si="1"/>
        <v>0.32214285714285718</v>
      </c>
      <c r="K9" s="3">
        <f t="shared" si="2"/>
        <v>0.32557142857142857</v>
      </c>
      <c r="L9" s="3">
        <v>0.32900000000000001</v>
      </c>
      <c r="M9" s="32" t="s">
        <v>38</v>
      </c>
      <c r="N9" s="1" t="s">
        <v>26</v>
      </c>
      <c r="O9" s="22" t="s">
        <v>39</v>
      </c>
      <c r="P9" s="35" t="s">
        <v>51</v>
      </c>
    </row>
    <row r="10" spans="1:16" ht="120">
      <c r="A10" s="49"/>
      <c r="B10" s="44"/>
      <c r="C10" s="1" t="s">
        <v>52</v>
      </c>
      <c r="D10" s="1" t="s">
        <v>42</v>
      </c>
      <c r="E10" s="1" t="s">
        <v>37</v>
      </c>
      <c r="F10" s="36" t="s">
        <v>18</v>
      </c>
      <c r="G10" s="1" t="s">
        <v>53</v>
      </c>
      <c r="H10" s="9">
        <v>26.69</v>
      </c>
      <c r="I10" s="9" t="s">
        <v>54</v>
      </c>
      <c r="J10" s="9">
        <v>26.63</v>
      </c>
      <c r="K10" s="9">
        <v>26.56</v>
      </c>
      <c r="L10" s="1">
        <v>26.5</v>
      </c>
      <c r="M10" s="32" t="s">
        <v>38</v>
      </c>
      <c r="N10" s="1" t="s">
        <v>26</v>
      </c>
      <c r="O10" s="22" t="s">
        <v>39</v>
      </c>
      <c r="P10" s="35" t="s">
        <v>55</v>
      </c>
    </row>
    <row r="11" spans="1:16" ht="114" customHeight="1">
      <c r="A11" s="50"/>
      <c r="B11" s="43"/>
      <c r="C11" s="1" t="s">
        <v>56</v>
      </c>
      <c r="D11" s="1" t="s">
        <v>42</v>
      </c>
      <c r="E11" s="1" t="s">
        <v>31</v>
      </c>
      <c r="F11" s="36" t="s">
        <v>18</v>
      </c>
      <c r="G11" s="1" t="s">
        <v>57</v>
      </c>
      <c r="H11" s="34">
        <v>14.4</v>
      </c>
      <c r="I11" s="34" t="s">
        <v>58</v>
      </c>
      <c r="J11" s="34">
        <v>14.7</v>
      </c>
      <c r="K11" s="34">
        <v>15</v>
      </c>
      <c r="L11" s="1">
        <v>15.3</v>
      </c>
      <c r="M11" s="32" t="s">
        <v>38</v>
      </c>
      <c r="N11" s="1" t="s">
        <v>26</v>
      </c>
      <c r="O11" s="23"/>
      <c r="P11" s="35" t="s">
        <v>59</v>
      </c>
    </row>
    <row r="12" spans="1:16" ht="15" customHeight="1">
      <c r="A12" s="45" t="s">
        <v>60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21"/>
    </row>
    <row r="13" spans="1:16" ht="45">
      <c r="A13" s="48"/>
      <c r="B13" s="2" t="s">
        <v>61</v>
      </c>
      <c r="C13" s="1" t="s">
        <v>62</v>
      </c>
      <c r="D13" s="1" t="s">
        <v>42</v>
      </c>
      <c r="E13" s="13" t="s">
        <v>37</v>
      </c>
      <c r="F13" s="38" t="s">
        <v>32</v>
      </c>
      <c r="G13" s="1" t="s">
        <v>63</v>
      </c>
      <c r="H13" s="1" t="s">
        <v>64</v>
      </c>
      <c r="I13" s="1" t="s">
        <v>65</v>
      </c>
      <c r="J13" s="1" t="s">
        <v>66</v>
      </c>
      <c r="K13" s="1" t="s">
        <v>67</v>
      </c>
      <c r="L13" s="1" t="s">
        <v>68</v>
      </c>
      <c r="M13" s="1" t="s">
        <v>69</v>
      </c>
      <c r="N13" s="1" t="s">
        <v>26</v>
      </c>
      <c r="O13" s="23"/>
      <c r="P13" s="21"/>
    </row>
    <row r="14" spans="1:16" ht="45">
      <c r="A14" s="49"/>
      <c r="B14" s="42" t="s">
        <v>70</v>
      </c>
      <c r="C14" s="1" t="s">
        <v>71</v>
      </c>
      <c r="D14" s="1" t="s">
        <v>42</v>
      </c>
      <c r="E14" s="13" t="s">
        <v>37</v>
      </c>
      <c r="F14" s="38" t="s">
        <v>32</v>
      </c>
      <c r="G14" s="1" t="s">
        <v>72</v>
      </c>
      <c r="H14" s="1" t="s">
        <v>73</v>
      </c>
      <c r="I14" s="1" t="s">
        <v>74</v>
      </c>
      <c r="J14" s="1" t="s">
        <v>75</v>
      </c>
      <c r="K14" s="1" t="s">
        <v>76</v>
      </c>
      <c r="L14" s="1" t="s">
        <v>77</v>
      </c>
      <c r="M14" s="1" t="s">
        <v>69</v>
      </c>
      <c r="N14" s="1" t="s">
        <v>26</v>
      </c>
      <c r="O14" s="23"/>
      <c r="P14" s="21"/>
    </row>
    <row r="15" spans="1:16" ht="45">
      <c r="A15" s="49"/>
      <c r="B15" s="43"/>
      <c r="C15" s="1" t="s">
        <v>78</v>
      </c>
      <c r="D15" s="1" t="s">
        <v>42</v>
      </c>
      <c r="E15" s="13" t="s">
        <v>37</v>
      </c>
      <c r="F15" s="38" t="s">
        <v>32</v>
      </c>
      <c r="G15" s="1" t="s">
        <v>79</v>
      </c>
      <c r="H15" s="1" t="s">
        <v>80</v>
      </c>
      <c r="I15" s="1" t="s">
        <v>81</v>
      </c>
      <c r="J15" s="1" t="s">
        <v>82</v>
      </c>
      <c r="K15" s="1" t="s">
        <v>83</v>
      </c>
      <c r="L15" s="1" t="s">
        <v>84</v>
      </c>
      <c r="M15" s="1" t="s">
        <v>69</v>
      </c>
      <c r="N15" s="1" t="s">
        <v>26</v>
      </c>
      <c r="O15" s="23"/>
      <c r="P15" s="21"/>
    </row>
    <row r="16" spans="1:16" ht="30">
      <c r="A16" s="49"/>
      <c r="B16" s="2" t="s">
        <v>85</v>
      </c>
      <c r="C16" s="1" t="s">
        <v>86</v>
      </c>
      <c r="D16" s="1" t="s">
        <v>87</v>
      </c>
      <c r="E16" s="1" t="s">
        <v>88</v>
      </c>
      <c r="F16" s="36" t="s">
        <v>18</v>
      </c>
      <c r="G16" s="1" t="s">
        <v>89</v>
      </c>
      <c r="H16" s="1" t="s">
        <v>89</v>
      </c>
      <c r="I16" s="1" t="s">
        <v>89</v>
      </c>
      <c r="J16" s="1" t="s">
        <v>90</v>
      </c>
      <c r="K16" s="1" t="s">
        <v>90</v>
      </c>
      <c r="L16" s="1" t="s">
        <v>90</v>
      </c>
      <c r="M16" s="29" t="s">
        <v>91</v>
      </c>
      <c r="N16" s="1" t="s">
        <v>26</v>
      </c>
      <c r="O16" s="30" t="s">
        <v>92</v>
      </c>
      <c r="P16" s="21"/>
    </row>
    <row r="17" spans="1:16" ht="45">
      <c r="A17" s="49"/>
      <c r="B17" s="2" t="s">
        <v>93</v>
      </c>
      <c r="C17" s="1" t="s">
        <v>94</v>
      </c>
      <c r="D17" s="1" t="s">
        <v>16</v>
      </c>
      <c r="E17" s="1" t="s">
        <v>31</v>
      </c>
      <c r="F17" s="36" t="s">
        <v>18</v>
      </c>
      <c r="G17" s="1" t="s">
        <v>95</v>
      </c>
      <c r="H17" s="1" t="s">
        <v>96</v>
      </c>
      <c r="I17" s="1" t="s">
        <v>97</v>
      </c>
      <c r="J17" s="1" t="s">
        <v>98</v>
      </c>
      <c r="K17" s="1" t="s">
        <v>99</v>
      </c>
      <c r="L17" s="4" t="s">
        <v>100</v>
      </c>
      <c r="M17" s="1" t="s">
        <v>101</v>
      </c>
      <c r="N17" s="1" t="s">
        <v>26</v>
      </c>
      <c r="O17" s="23" t="s">
        <v>102</v>
      </c>
      <c r="P17" s="27" t="s">
        <v>103</v>
      </c>
    </row>
    <row r="18" spans="1:16" ht="123.75" customHeight="1">
      <c r="A18" s="49"/>
      <c r="B18" s="42" t="s">
        <v>104</v>
      </c>
      <c r="C18" s="1" t="s">
        <v>105</v>
      </c>
      <c r="D18" s="1" t="s">
        <v>87</v>
      </c>
      <c r="E18" s="1" t="s">
        <v>88</v>
      </c>
      <c r="F18" s="37" t="s">
        <v>32</v>
      </c>
      <c r="G18" s="1" t="s">
        <v>89</v>
      </c>
      <c r="H18" s="1" t="s">
        <v>90</v>
      </c>
      <c r="I18" s="1" t="s">
        <v>90</v>
      </c>
      <c r="J18" s="1" t="s">
        <v>90</v>
      </c>
      <c r="K18" s="1" t="s">
        <v>90</v>
      </c>
      <c r="L18" s="1" t="s">
        <v>90</v>
      </c>
      <c r="M18" s="1" t="s">
        <v>106</v>
      </c>
      <c r="N18" s="1" t="s">
        <v>26</v>
      </c>
      <c r="O18" s="23"/>
      <c r="P18" s="21"/>
    </row>
    <row r="19" spans="1:16" ht="51.75" customHeight="1">
      <c r="A19" s="49"/>
      <c r="B19" s="44"/>
      <c r="C19" s="1" t="s">
        <v>107</v>
      </c>
      <c r="D19" s="1" t="s">
        <v>108</v>
      </c>
      <c r="E19" s="1" t="s">
        <v>31</v>
      </c>
      <c r="F19" s="36" t="s">
        <v>18</v>
      </c>
      <c r="G19" s="1">
        <v>67.7</v>
      </c>
      <c r="H19" s="10">
        <f>((L19-G19)/14)*5+G19</f>
        <v>172.09285714285716</v>
      </c>
      <c r="I19" s="34">
        <v>99.9</v>
      </c>
      <c r="J19" s="10">
        <f>((L19-G19)/14)*8+G19</f>
        <v>234.72857142857146</v>
      </c>
      <c r="K19" s="10">
        <f>((L19-G19)/14)*11+G19</f>
        <v>297.36428571428576</v>
      </c>
      <c r="L19" s="1">
        <v>360</v>
      </c>
      <c r="M19" s="33" t="s">
        <v>109</v>
      </c>
      <c r="N19" s="1" t="s">
        <v>106</v>
      </c>
      <c r="O19" s="23"/>
      <c r="P19" s="21"/>
    </row>
    <row r="20" spans="1:16" ht="15" customHeight="1">
      <c r="A20" s="45" t="s">
        <v>110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21"/>
    </row>
    <row r="21" spans="1:16" ht="45">
      <c r="A21" s="53"/>
      <c r="B21" s="42" t="s">
        <v>111</v>
      </c>
      <c r="C21" s="1" t="s">
        <v>112</v>
      </c>
      <c r="D21" s="1" t="s">
        <v>42</v>
      </c>
      <c r="E21" s="1" t="s">
        <v>37</v>
      </c>
      <c r="F21" s="1" t="s">
        <v>113</v>
      </c>
      <c r="G21" s="1">
        <v>2323</v>
      </c>
      <c r="H21" s="10">
        <f>((L21-G21)/14)*5+G21</f>
        <v>1902.6428571428571</v>
      </c>
      <c r="I21" s="10" t="s">
        <v>114</v>
      </c>
      <c r="J21" s="10">
        <f>((L21-G21)/14)*8+G21</f>
        <v>1650.4285714285716</v>
      </c>
      <c r="K21" s="10">
        <f>((L21-G21)/14)*11+G21</f>
        <v>1398.2142857142858</v>
      </c>
      <c r="L21" s="1">
        <v>1146</v>
      </c>
      <c r="M21" s="1" t="s">
        <v>115</v>
      </c>
      <c r="N21" s="1" t="s">
        <v>26</v>
      </c>
      <c r="O21" s="22" t="s">
        <v>39</v>
      </c>
      <c r="P21" s="21"/>
    </row>
    <row r="22" spans="1:16" ht="45">
      <c r="A22" s="53"/>
      <c r="B22" s="43"/>
      <c r="C22" s="1" t="s">
        <v>116</v>
      </c>
      <c r="D22" s="1" t="s">
        <v>42</v>
      </c>
      <c r="E22" s="14" t="s">
        <v>117</v>
      </c>
      <c r="F22" s="14" t="s">
        <v>113</v>
      </c>
      <c r="G22" s="1">
        <v>356</v>
      </c>
      <c r="H22" s="10">
        <f>((L22-G22)/14)*5+G22</f>
        <v>356</v>
      </c>
      <c r="I22" s="10" t="s">
        <v>114</v>
      </c>
      <c r="J22" s="10">
        <f>((L22-G22)/14)*8+G22</f>
        <v>356</v>
      </c>
      <c r="K22" s="10">
        <f>((L22-G22)/14)*11+G22</f>
        <v>356</v>
      </c>
      <c r="L22" s="1">
        <v>356</v>
      </c>
      <c r="M22" s="1" t="s">
        <v>115</v>
      </c>
      <c r="N22" s="1" t="s">
        <v>26</v>
      </c>
      <c r="O22" s="22" t="s">
        <v>39</v>
      </c>
      <c r="P22" s="21"/>
    </row>
    <row r="23" spans="1:16" ht="30">
      <c r="A23" s="53"/>
      <c r="B23" s="54" t="s">
        <v>118</v>
      </c>
      <c r="C23" s="1" t="s">
        <v>119</v>
      </c>
      <c r="D23" s="1" t="s">
        <v>120</v>
      </c>
      <c r="E23" s="1" t="s">
        <v>37</v>
      </c>
      <c r="F23" s="1"/>
      <c r="G23" s="1">
        <v>689</v>
      </c>
      <c r="H23" s="10">
        <f>((L23-G23)/14)*5+G23</f>
        <v>551.14285714285711</v>
      </c>
      <c r="I23" s="40"/>
      <c r="J23" s="10">
        <f>((L23-G23)/14)*8+G23</f>
        <v>468.42857142857144</v>
      </c>
      <c r="K23" s="10">
        <f>((L23-G23)/14)*11+G23</f>
        <v>385.71428571428572</v>
      </c>
      <c r="L23" s="1">
        <v>303</v>
      </c>
      <c r="M23" s="1" t="s">
        <v>121</v>
      </c>
      <c r="N23" s="1" t="s">
        <v>26</v>
      </c>
      <c r="O23" s="22" t="s">
        <v>39</v>
      </c>
      <c r="P23" s="21" t="s">
        <v>122</v>
      </c>
    </row>
    <row r="24" spans="1:16" ht="30">
      <c r="A24" s="53"/>
      <c r="B24" s="55"/>
      <c r="C24" s="1" t="s">
        <v>123</v>
      </c>
      <c r="D24" s="1" t="s">
        <v>120</v>
      </c>
      <c r="E24" s="1" t="s">
        <v>37</v>
      </c>
      <c r="F24" s="1"/>
      <c r="G24" s="1">
        <v>487</v>
      </c>
      <c r="H24" s="10">
        <f>((L24-G24)/14)*5+G24</f>
        <v>468.78571428571428</v>
      </c>
      <c r="I24" s="40"/>
      <c r="J24" s="10">
        <f>((L24-G24)/14)*8+G24</f>
        <v>457.85714285714283</v>
      </c>
      <c r="K24" s="10">
        <f>((L24-G24)/14)*11+G24</f>
        <v>446.92857142857144</v>
      </c>
      <c r="L24" s="1">
        <v>436</v>
      </c>
      <c r="M24" s="1" t="s">
        <v>121</v>
      </c>
      <c r="N24" s="1" t="s">
        <v>26</v>
      </c>
      <c r="O24" s="22" t="s">
        <v>39</v>
      </c>
      <c r="P24" s="21" t="s">
        <v>122</v>
      </c>
    </row>
    <row r="25" spans="1:16" ht="45">
      <c r="A25" s="53"/>
      <c r="B25" s="2" t="s">
        <v>124</v>
      </c>
      <c r="C25" s="1" t="s">
        <v>125</v>
      </c>
      <c r="D25" s="1" t="s">
        <v>16</v>
      </c>
      <c r="E25" s="1" t="s">
        <v>31</v>
      </c>
      <c r="F25" s="36" t="s">
        <v>18</v>
      </c>
      <c r="G25" s="1" t="s">
        <v>126</v>
      </c>
      <c r="H25" s="1" t="s">
        <v>96</v>
      </c>
      <c r="I25" s="1" t="s">
        <v>127</v>
      </c>
      <c r="J25" s="1" t="s">
        <v>98</v>
      </c>
      <c r="K25" s="1" t="s">
        <v>99</v>
      </c>
      <c r="L25" s="1" t="s">
        <v>100</v>
      </c>
      <c r="M25" s="1" t="s">
        <v>101</v>
      </c>
      <c r="N25" s="1" t="s">
        <v>26</v>
      </c>
      <c r="O25" s="22" t="s">
        <v>128</v>
      </c>
      <c r="P25" s="27" t="s">
        <v>129</v>
      </c>
    </row>
    <row r="26" spans="1:16" ht="20.25" customHeight="1">
      <c r="A26" s="45" t="s">
        <v>130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26"/>
    </row>
    <row r="27" spans="1:16" ht="126" customHeight="1">
      <c r="A27" s="53"/>
      <c r="B27" s="2" t="s">
        <v>131</v>
      </c>
      <c r="C27" s="1" t="s">
        <v>132</v>
      </c>
      <c r="D27" s="1" t="s">
        <v>16</v>
      </c>
      <c r="E27" s="1" t="s">
        <v>31</v>
      </c>
      <c r="F27" s="36" t="s">
        <v>18</v>
      </c>
      <c r="G27" s="1" t="s">
        <v>133</v>
      </c>
      <c r="H27" s="1" t="s">
        <v>96</v>
      </c>
      <c r="I27" s="7" t="s">
        <v>134</v>
      </c>
      <c r="J27" s="1" t="s">
        <v>98</v>
      </c>
      <c r="K27" s="1" t="s">
        <v>99</v>
      </c>
      <c r="L27" s="1" t="s">
        <v>100</v>
      </c>
      <c r="M27" s="1" t="s">
        <v>101</v>
      </c>
      <c r="N27" s="1" t="s">
        <v>26</v>
      </c>
      <c r="O27" s="22" t="s">
        <v>128</v>
      </c>
      <c r="P27" s="28" t="s">
        <v>135</v>
      </c>
    </row>
    <row r="28" spans="1:16" ht="60" customHeight="1">
      <c r="A28" s="53"/>
      <c r="B28" s="42" t="s">
        <v>136</v>
      </c>
      <c r="C28" s="1" t="s">
        <v>137</v>
      </c>
      <c r="D28" s="1" t="s">
        <v>16</v>
      </c>
      <c r="E28" s="1" t="s">
        <v>31</v>
      </c>
      <c r="F28" s="37" t="s">
        <v>32</v>
      </c>
      <c r="G28" s="7">
        <v>0.85899999999999999</v>
      </c>
      <c r="H28" s="7">
        <f>((L28-G28)/14)*5+G28</f>
        <v>0.87185714285714289</v>
      </c>
      <c r="I28" s="7">
        <v>0.95</v>
      </c>
      <c r="J28" s="7">
        <f>((L28-G28)/14)*8+G28</f>
        <v>0.87957142857142856</v>
      </c>
      <c r="K28" s="7">
        <f>((L28-G28)/14)*11+G28</f>
        <v>0.88728571428571434</v>
      </c>
      <c r="L28" s="7">
        <v>0.89500000000000002</v>
      </c>
      <c r="M28" s="32" t="s">
        <v>138</v>
      </c>
      <c r="N28" s="1" t="s">
        <v>26</v>
      </c>
      <c r="O28" s="22" t="s">
        <v>139</v>
      </c>
      <c r="P28" s="28" t="s">
        <v>140</v>
      </c>
    </row>
    <row r="29" spans="1:16" ht="60">
      <c r="A29" s="53"/>
      <c r="B29" s="44"/>
      <c r="C29" s="1" t="s">
        <v>141</v>
      </c>
      <c r="D29" s="1" t="s">
        <v>16</v>
      </c>
      <c r="E29" s="1" t="s">
        <v>31</v>
      </c>
      <c r="F29" s="36" t="s">
        <v>18</v>
      </c>
      <c r="G29" s="7">
        <v>0.76800000000000002</v>
      </c>
      <c r="H29" s="7">
        <f>((L29-G29)/14)*5+G29</f>
        <v>0.79728571428571426</v>
      </c>
      <c r="I29" s="7">
        <v>0.73199999999999998</v>
      </c>
      <c r="J29" s="7">
        <f>((L29-G29)/14)*8+G29</f>
        <v>0.81485714285714284</v>
      </c>
      <c r="K29" s="7">
        <f>((L29-G29)/14)*11+G29</f>
        <v>0.83242857142857141</v>
      </c>
      <c r="L29" s="7">
        <v>0.85</v>
      </c>
      <c r="M29" s="1" t="s">
        <v>34</v>
      </c>
      <c r="N29" s="1" t="s">
        <v>26</v>
      </c>
      <c r="O29" s="22" t="s">
        <v>27</v>
      </c>
      <c r="P29" s="28"/>
    </row>
    <row r="30" spans="1:16" ht="45">
      <c r="A30" s="53"/>
      <c r="B30" s="43"/>
      <c r="C30" s="1" t="s">
        <v>142</v>
      </c>
      <c r="D30" s="1" t="s">
        <v>16</v>
      </c>
      <c r="E30" s="1" t="s">
        <v>31</v>
      </c>
      <c r="F30" s="36" t="s">
        <v>18</v>
      </c>
      <c r="G30" s="7">
        <v>0.71499999999999997</v>
      </c>
      <c r="H30" s="7">
        <f>((L30-G30)/14)*5+G30</f>
        <v>0.74535714285714283</v>
      </c>
      <c r="I30" s="7">
        <v>0.63600000000000001</v>
      </c>
      <c r="J30" s="7">
        <f>((L30-G30)/14)*8+G30</f>
        <v>0.76357142857142857</v>
      </c>
      <c r="K30" s="7">
        <f>((L30-G30)/14)*11+G30</f>
        <v>0.78178571428571431</v>
      </c>
      <c r="L30" s="7">
        <v>0.8</v>
      </c>
      <c r="M30" s="1" t="s">
        <v>34</v>
      </c>
      <c r="N30" s="1" t="s">
        <v>26</v>
      </c>
      <c r="O30" s="22" t="s">
        <v>27</v>
      </c>
      <c r="P30" s="28"/>
    </row>
    <row r="31" spans="1:16" ht="45" customHeight="1">
      <c r="A31" s="53"/>
      <c r="B31" s="42" t="s">
        <v>143</v>
      </c>
      <c r="C31" s="1" t="s">
        <v>144</v>
      </c>
      <c r="D31" s="1" t="s">
        <v>16</v>
      </c>
      <c r="E31" s="1" t="s">
        <v>31</v>
      </c>
      <c r="F31" s="36" t="s">
        <v>18</v>
      </c>
      <c r="G31" s="4" t="s">
        <v>145</v>
      </c>
      <c r="H31" s="1" t="s">
        <v>96</v>
      </c>
      <c r="I31" s="4">
        <v>0.75</v>
      </c>
      <c r="J31" s="1" t="s">
        <v>98</v>
      </c>
      <c r="K31" s="1" t="s">
        <v>99</v>
      </c>
      <c r="L31" s="4" t="s">
        <v>100</v>
      </c>
      <c r="M31" s="1" t="s">
        <v>101</v>
      </c>
      <c r="N31" s="1" t="s">
        <v>26</v>
      </c>
      <c r="O31" s="22" t="s">
        <v>128</v>
      </c>
      <c r="P31" s="27" t="s">
        <v>146</v>
      </c>
    </row>
    <row r="32" spans="1:16" ht="48.75" customHeight="1">
      <c r="A32" s="53"/>
      <c r="B32" s="43"/>
      <c r="C32" s="1" t="s">
        <v>147</v>
      </c>
      <c r="D32" s="1" t="s">
        <v>42</v>
      </c>
      <c r="E32" s="1" t="s">
        <v>31</v>
      </c>
      <c r="F32" s="36" t="s">
        <v>18</v>
      </c>
      <c r="G32" s="1">
        <v>2100</v>
      </c>
      <c r="H32" s="10">
        <f>((L32-G32)/14)*5+G32</f>
        <v>2171.4285714285716</v>
      </c>
      <c r="I32" s="10">
        <v>2015</v>
      </c>
      <c r="J32" s="10">
        <f>((L32-G32)/14)*8+G32</f>
        <v>2214.2857142857142</v>
      </c>
      <c r="K32" s="10">
        <f>((L32-G32)/14)*11+G32</f>
        <v>2257.1428571428573</v>
      </c>
      <c r="L32" s="1">
        <v>2300</v>
      </c>
      <c r="M32" s="32" t="s">
        <v>148</v>
      </c>
      <c r="N32" s="1" t="s">
        <v>26</v>
      </c>
      <c r="O32" s="30"/>
      <c r="P32" s="21"/>
    </row>
    <row r="33" spans="1:19" ht="150">
      <c r="A33" s="53"/>
      <c r="B33" s="42" t="s">
        <v>149</v>
      </c>
      <c r="C33" s="1" t="s">
        <v>150</v>
      </c>
      <c r="D33" s="1" t="s">
        <v>108</v>
      </c>
      <c r="E33" s="13" t="s">
        <v>31</v>
      </c>
      <c r="F33" s="39" t="s">
        <v>18</v>
      </c>
      <c r="G33" s="5" t="s">
        <v>151</v>
      </c>
      <c r="H33" s="1" t="s">
        <v>152</v>
      </c>
      <c r="I33" s="1" t="s">
        <v>153</v>
      </c>
      <c r="J33" s="1" t="s">
        <v>154</v>
      </c>
      <c r="K33" s="1" t="s">
        <v>155</v>
      </c>
      <c r="L33" s="1" t="s">
        <v>156</v>
      </c>
      <c r="M33" s="32" t="s">
        <v>157</v>
      </c>
      <c r="N33" s="1" t="s">
        <v>26</v>
      </c>
      <c r="O33" s="23"/>
      <c r="P33" s="21"/>
    </row>
    <row r="34" spans="1:19" ht="179.25" customHeight="1">
      <c r="A34" s="53"/>
      <c r="B34" s="44"/>
      <c r="C34" s="1" t="s">
        <v>158</v>
      </c>
      <c r="D34" s="1" t="s">
        <v>159</v>
      </c>
      <c r="E34" s="1" t="s">
        <v>37</v>
      </c>
      <c r="F34" s="36" t="s">
        <v>18</v>
      </c>
      <c r="G34" s="15" t="s">
        <v>160</v>
      </c>
      <c r="H34" s="1" t="s">
        <v>161</v>
      </c>
      <c r="I34" s="15" t="s">
        <v>162</v>
      </c>
      <c r="J34" s="1" t="s">
        <v>163</v>
      </c>
      <c r="K34" s="1" t="s">
        <v>164</v>
      </c>
      <c r="L34" s="15" t="s">
        <v>165</v>
      </c>
      <c r="M34" s="32" t="s">
        <v>166</v>
      </c>
      <c r="N34" s="1" t="s">
        <v>26</v>
      </c>
      <c r="O34" s="24" t="s">
        <v>167</v>
      </c>
      <c r="P34" s="21"/>
    </row>
    <row r="35" spans="1:19" ht="120">
      <c r="A35" s="53"/>
      <c r="B35" s="43"/>
      <c r="C35" s="1" t="s">
        <v>168</v>
      </c>
      <c r="D35" s="1" t="s">
        <v>169</v>
      </c>
      <c r="E35" s="1" t="s">
        <v>31</v>
      </c>
      <c r="F35" s="36" t="s">
        <v>18</v>
      </c>
      <c r="G35" s="5" t="s">
        <v>170</v>
      </c>
      <c r="H35" s="5" t="s">
        <v>171</v>
      </c>
      <c r="I35" s="1" t="s">
        <v>172</v>
      </c>
      <c r="J35" s="5" t="s">
        <v>173</v>
      </c>
      <c r="K35" s="5" t="s">
        <v>174</v>
      </c>
      <c r="L35" s="5" t="s">
        <v>175</v>
      </c>
      <c r="M35" s="1" t="s">
        <v>157</v>
      </c>
      <c r="N35" s="1" t="s">
        <v>26</v>
      </c>
      <c r="O35" s="25"/>
      <c r="P35" s="21"/>
      <c r="S35" s="6"/>
    </row>
    <row r="36" spans="1:19" ht="45">
      <c r="A36" s="53"/>
      <c r="B36" s="2" t="s">
        <v>176</v>
      </c>
      <c r="C36" s="1" t="s">
        <v>177</v>
      </c>
      <c r="D36" s="1" t="s">
        <v>169</v>
      </c>
      <c r="E36" s="1" t="s">
        <v>31</v>
      </c>
      <c r="F36" s="37" t="s">
        <v>32</v>
      </c>
      <c r="G36" s="1">
        <v>0</v>
      </c>
      <c r="H36" s="1">
        <v>2</v>
      </c>
      <c r="I36" s="1">
        <v>4</v>
      </c>
      <c r="J36" s="1">
        <v>3</v>
      </c>
      <c r="K36" s="1">
        <v>4</v>
      </c>
      <c r="L36" s="1">
        <v>5</v>
      </c>
      <c r="M36" s="1" t="s">
        <v>178</v>
      </c>
      <c r="N36" s="1" t="s">
        <v>26</v>
      </c>
      <c r="O36" s="25"/>
      <c r="P36" s="21"/>
      <c r="S36" s="6"/>
    </row>
    <row r="37" spans="1:19" ht="48" customHeight="1">
      <c r="A37" s="53"/>
      <c r="B37" s="2" t="s">
        <v>179</v>
      </c>
      <c r="C37" s="1" t="s">
        <v>180</v>
      </c>
      <c r="D37" s="1" t="s">
        <v>16</v>
      </c>
      <c r="E37" s="1" t="s">
        <v>37</v>
      </c>
      <c r="F37" s="1"/>
      <c r="G37" s="4">
        <v>1</v>
      </c>
      <c r="H37" s="4">
        <f>((L37-G37)/14)*5+G37</f>
        <v>0.9285714285714286</v>
      </c>
      <c r="I37" s="4"/>
      <c r="J37" s="4">
        <f>((L37-G37)/14)*8+G37</f>
        <v>0.88571428571428579</v>
      </c>
      <c r="K37" s="4">
        <f>((L37-G37)/14)*11+G37</f>
        <v>0.84285714285714286</v>
      </c>
      <c r="L37" s="4">
        <v>0.8</v>
      </c>
      <c r="M37" s="1" t="s">
        <v>181</v>
      </c>
      <c r="N37" s="1" t="s">
        <v>26</v>
      </c>
      <c r="O37" s="30" t="s">
        <v>182</v>
      </c>
      <c r="P37" s="27" t="s">
        <v>183</v>
      </c>
    </row>
    <row r="38" spans="1:19" ht="15" customHeight="1">
      <c r="A38" s="45" t="s">
        <v>184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21"/>
    </row>
    <row r="39" spans="1:19" ht="44.25" customHeight="1">
      <c r="A39" s="53"/>
      <c r="B39" s="2" t="s">
        <v>185</v>
      </c>
      <c r="C39" s="1" t="s">
        <v>186</v>
      </c>
      <c r="D39" s="1" t="s">
        <v>87</v>
      </c>
      <c r="E39" s="1" t="s">
        <v>88</v>
      </c>
      <c r="F39" s="36" t="s">
        <v>18</v>
      </c>
      <c r="G39" s="1" t="s">
        <v>89</v>
      </c>
      <c r="H39" s="1" t="s">
        <v>90</v>
      </c>
      <c r="I39" s="1" t="s">
        <v>89</v>
      </c>
      <c r="J39" s="1" t="s">
        <v>90</v>
      </c>
      <c r="K39" s="1" t="s">
        <v>90</v>
      </c>
      <c r="L39" s="1" t="s">
        <v>90</v>
      </c>
      <c r="M39" s="1" t="s">
        <v>91</v>
      </c>
      <c r="N39" s="1" t="s">
        <v>26</v>
      </c>
      <c r="O39" s="23"/>
      <c r="P39" s="21"/>
    </row>
    <row r="40" spans="1:19" ht="30">
      <c r="A40" s="53"/>
      <c r="B40" s="2" t="s">
        <v>187</v>
      </c>
      <c r="C40" s="1" t="s">
        <v>188</v>
      </c>
      <c r="D40" s="1" t="s">
        <v>87</v>
      </c>
      <c r="E40" s="1" t="s">
        <v>88</v>
      </c>
      <c r="F40" s="37" t="s">
        <v>32</v>
      </c>
      <c r="G40" s="1" t="s">
        <v>89</v>
      </c>
      <c r="H40" s="1" t="s">
        <v>90</v>
      </c>
      <c r="I40" s="1" t="s">
        <v>90</v>
      </c>
      <c r="J40" s="1" t="s">
        <v>90</v>
      </c>
      <c r="K40" s="1" t="s">
        <v>90</v>
      </c>
      <c r="L40" s="1" t="s">
        <v>90</v>
      </c>
      <c r="M40" s="1" t="s">
        <v>91</v>
      </c>
      <c r="N40" s="1" t="s">
        <v>26</v>
      </c>
      <c r="O40" s="23"/>
      <c r="P40" s="21"/>
    </row>
    <row r="41" spans="1:19" ht="141.75" customHeight="1">
      <c r="A41" s="53"/>
      <c r="B41" s="2" t="s">
        <v>189</v>
      </c>
      <c r="C41" s="1" t="s">
        <v>190</v>
      </c>
      <c r="D41" s="1" t="s">
        <v>87</v>
      </c>
      <c r="E41" s="1" t="s">
        <v>88</v>
      </c>
      <c r="F41" s="37" t="s">
        <v>32</v>
      </c>
      <c r="G41" s="1" t="s">
        <v>89</v>
      </c>
      <c r="H41" s="1" t="s">
        <v>90</v>
      </c>
      <c r="I41" s="1" t="s">
        <v>90</v>
      </c>
      <c r="J41" s="1" t="s">
        <v>90</v>
      </c>
      <c r="K41" s="1" t="s">
        <v>90</v>
      </c>
      <c r="L41" s="1" t="s">
        <v>90</v>
      </c>
      <c r="M41" s="1" t="s">
        <v>191</v>
      </c>
      <c r="N41" s="1" t="s">
        <v>26</v>
      </c>
      <c r="O41" s="23"/>
      <c r="P41" s="21"/>
    </row>
    <row r="42" spans="1:19" ht="30">
      <c r="A42" s="53"/>
      <c r="B42" s="2" t="s">
        <v>192</v>
      </c>
      <c r="C42" s="1" t="s">
        <v>193</v>
      </c>
      <c r="D42" s="1" t="s">
        <v>87</v>
      </c>
      <c r="E42" s="1" t="s">
        <v>88</v>
      </c>
      <c r="F42" s="36" t="s">
        <v>18</v>
      </c>
      <c r="G42" s="1" t="s">
        <v>89</v>
      </c>
      <c r="H42" s="1" t="s">
        <v>89</v>
      </c>
      <c r="I42" s="1" t="s">
        <v>89</v>
      </c>
      <c r="J42" s="1" t="s">
        <v>90</v>
      </c>
      <c r="K42" s="1" t="s">
        <v>90</v>
      </c>
      <c r="L42" s="1" t="s">
        <v>90</v>
      </c>
      <c r="M42" s="1" t="s">
        <v>91</v>
      </c>
      <c r="N42" s="1" t="s">
        <v>26</v>
      </c>
      <c r="O42" s="23"/>
      <c r="P42" s="21"/>
    </row>
    <row r="43" spans="1:19" ht="15" customHeight="1">
      <c r="A43" s="45" t="s">
        <v>194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21"/>
    </row>
    <row r="44" spans="1:19" ht="30" customHeight="1">
      <c r="A44" s="53"/>
      <c r="B44" s="42" t="s">
        <v>195</v>
      </c>
      <c r="C44" s="1" t="s">
        <v>196</v>
      </c>
      <c r="D44" s="1" t="s">
        <v>87</v>
      </c>
      <c r="E44" s="1" t="s">
        <v>88</v>
      </c>
      <c r="F44" s="37" t="s">
        <v>32</v>
      </c>
      <c r="G44" s="1" t="s">
        <v>89</v>
      </c>
      <c r="H44" s="1" t="s">
        <v>90</v>
      </c>
      <c r="I44" s="1" t="s">
        <v>90</v>
      </c>
      <c r="J44" s="1" t="s">
        <v>90</v>
      </c>
      <c r="K44" s="1" t="s">
        <v>90</v>
      </c>
      <c r="L44" s="1" t="s">
        <v>90</v>
      </c>
      <c r="M44" s="1" t="s">
        <v>91</v>
      </c>
      <c r="N44" s="1" t="s">
        <v>26</v>
      </c>
      <c r="O44" s="23"/>
      <c r="P44" s="21"/>
    </row>
    <row r="45" spans="1:19" ht="30">
      <c r="A45" s="53"/>
      <c r="B45" s="43"/>
      <c r="C45" s="1" t="s">
        <v>197</v>
      </c>
      <c r="D45" s="1" t="s">
        <v>87</v>
      </c>
      <c r="E45" s="1" t="s">
        <v>88</v>
      </c>
      <c r="F45" s="37" t="s">
        <v>32</v>
      </c>
      <c r="G45" s="1" t="s">
        <v>89</v>
      </c>
      <c r="H45" s="1" t="s">
        <v>90</v>
      </c>
      <c r="I45" s="1" t="s">
        <v>90</v>
      </c>
      <c r="J45" s="1" t="s">
        <v>90</v>
      </c>
      <c r="K45" s="1" t="s">
        <v>90</v>
      </c>
      <c r="L45" s="1" t="s">
        <v>90</v>
      </c>
      <c r="M45" s="1" t="s">
        <v>91</v>
      </c>
      <c r="N45" s="1" t="s">
        <v>26</v>
      </c>
      <c r="O45" s="23"/>
      <c r="P45" s="21"/>
    </row>
    <row r="46" spans="1:19" ht="95.25" customHeight="1">
      <c r="A46" s="53"/>
      <c r="B46" s="2" t="s">
        <v>198</v>
      </c>
      <c r="C46" s="1" t="s">
        <v>199</v>
      </c>
      <c r="D46" s="1" t="s">
        <v>87</v>
      </c>
      <c r="E46" s="1" t="s">
        <v>88</v>
      </c>
      <c r="F46" s="36" t="s">
        <v>18</v>
      </c>
      <c r="G46" s="1" t="s">
        <v>89</v>
      </c>
      <c r="H46" s="1" t="s">
        <v>90</v>
      </c>
      <c r="I46" s="1" t="s">
        <v>89</v>
      </c>
      <c r="J46" s="1" t="s">
        <v>90</v>
      </c>
      <c r="K46" s="1" t="s">
        <v>90</v>
      </c>
      <c r="L46" s="1" t="s">
        <v>90</v>
      </c>
      <c r="M46" s="1" t="s">
        <v>200</v>
      </c>
      <c r="N46" s="1" t="s">
        <v>26</v>
      </c>
      <c r="O46" s="23"/>
      <c r="P46" s="21"/>
    </row>
    <row r="47" spans="1:19" ht="151.5" customHeight="1">
      <c r="A47" s="53"/>
      <c r="B47" s="11" t="s">
        <v>201</v>
      </c>
      <c r="C47" s="1" t="s">
        <v>202</v>
      </c>
      <c r="D47" s="1" t="s">
        <v>87</v>
      </c>
      <c r="E47" s="1" t="s">
        <v>88</v>
      </c>
      <c r="F47" s="37" t="s">
        <v>32</v>
      </c>
      <c r="G47" s="1" t="s">
        <v>89</v>
      </c>
      <c r="H47" s="1" t="s">
        <v>89</v>
      </c>
      <c r="I47" s="1" t="s">
        <v>90</v>
      </c>
      <c r="J47" s="1" t="s">
        <v>90</v>
      </c>
      <c r="K47" s="1" t="s">
        <v>90</v>
      </c>
      <c r="L47" s="1" t="s">
        <v>90</v>
      </c>
      <c r="M47" s="1" t="s">
        <v>200</v>
      </c>
      <c r="N47" s="1" t="s">
        <v>26</v>
      </c>
      <c r="O47" s="23"/>
      <c r="P47" s="21"/>
    </row>
    <row r="48" spans="1:19" ht="45">
      <c r="A48" s="53"/>
      <c r="B48" s="2" t="s">
        <v>203</v>
      </c>
      <c r="C48" s="1" t="s">
        <v>204</v>
      </c>
      <c r="D48" s="1" t="s">
        <v>87</v>
      </c>
      <c r="E48" s="1" t="s">
        <v>88</v>
      </c>
      <c r="F48" s="37" t="s">
        <v>32</v>
      </c>
      <c r="G48" s="1" t="s">
        <v>90</v>
      </c>
      <c r="H48" s="1" t="s">
        <v>90</v>
      </c>
      <c r="I48" s="1" t="s">
        <v>90</v>
      </c>
      <c r="J48" s="1" t="s">
        <v>90</v>
      </c>
      <c r="K48" s="1" t="s">
        <v>90</v>
      </c>
      <c r="L48" s="1" t="s">
        <v>90</v>
      </c>
      <c r="M48" s="1" t="s">
        <v>200</v>
      </c>
      <c r="N48" s="1" t="s">
        <v>26</v>
      </c>
      <c r="O48" s="23"/>
      <c r="P48" s="21"/>
    </row>
    <row r="49" spans="1:16" ht="103.5" customHeight="1">
      <c r="A49" s="53"/>
      <c r="B49" s="2" t="s">
        <v>205</v>
      </c>
      <c r="C49" s="1" t="s">
        <v>206</v>
      </c>
      <c r="D49" s="1" t="s">
        <v>87</v>
      </c>
      <c r="E49" s="1" t="s">
        <v>88</v>
      </c>
      <c r="F49" s="37" t="s">
        <v>32</v>
      </c>
      <c r="G49" s="1" t="s">
        <v>89</v>
      </c>
      <c r="H49" s="1" t="s">
        <v>90</v>
      </c>
      <c r="I49" s="1" t="s">
        <v>90</v>
      </c>
      <c r="J49" s="1" t="s">
        <v>90</v>
      </c>
      <c r="K49" s="1" t="s">
        <v>90</v>
      </c>
      <c r="L49" s="1" t="s">
        <v>90</v>
      </c>
      <c r="M49" s="1" t="s">
        <v>207</v>
      </c>
      <c r="N49" s="1" t="s">
        <v>26</v>
      </c>
      <c r="O49" s="23"/>
      <c r="P49" s="21"/>
    </row>
    <row r="50" spans="1:16" ht="45">
      <c r="A50" s="53"/>
      <c r="B50" s="2" t="s">
        <v>208</v>
      </c>
      <c r="C50" s="1" t="s">
        <v>209</v>
      </c>
      <c r="D50" s="1" t="s">
        <v>87</v>
      </c>
      <c r="E50" s="1" t="s">
        <v>88</v>
      </c>
      <c r="F50" s="37" t="s">
        <v>32</v>
      </c>
      <c r="G50" s="1" t="s">
        <v>89</v>
      </c>
      <c r="H50" s="1" t="s">
        <v>90</v>
      </c>
      <c r="I50" s="1" t="s">
        <v>90</v>
      </c>
      <c r="J50" s="1" t="s">
        <v>90</v>
      </c>
      <c r="K50" s="1" t="s">
        <v>90</v>
      </c>
      <c r="L50" s="1" t="s">
        <v>90</v>
      </c>
      <c r="M50" s="1" t="s">
        <v>200</v>
      </c>
      <c r="N50" s="1" t="s">
        <v>26</v>
      </c>
      <c r="O50" s="23"/>
      <c r="P50" s="21"/>
    </row>
  </sheetData>
  <mergeCells count="24">
    <mergeCell ref="B23:B24"/>
    <mergeCell ref="A43:O43"/>
    <mergeCell ref="A38:O38"/>
    <mergeCell ref="B31:B32"/>
    <mergeCell ref="A20:O20"/>
    <mergeCell ref="A21:A25"/>
    <mergeCell ref="B44:B45"/>
    <mergeCell ref="A27:A37"/>
    <mergeCell ref="A26:O26"/>
    <mergeCell ref="B33:B35"/>
    <mergeCell ref="B28:B30"/>
    <mergeCell ref="A39:A42"/>
    <mergeCell ref="A44:A50"/>
    <mergeCell ref="H1:L1"/>
    <mergeCell ref="B14:B15"/>
    <mergeCell ref="B21:B22"/>
    <mergeCell ref="B18:B19"/>
    <mergeCell ref="A3:O3"/>
    <mergeCell ref="A12:O12"/>
    <mergeCell ref="B6:B8"/>
    <mergeCell ref="B9:B11"/>
    <mergeCell ref="A13:A19"/>
    <mergeCell ref="A4:A11"/>
    <mergeCell ref="H2:I2"/>
  </mergeCells>
  <phoneticPr fontId="7" type="noConversion"/>
  <pageMargins left="0.70866141732283472" right="0.70866141732283472" top="0.78740157480314965" bottom="0.78740157480314965" header="0.31496062992125984" footer="0.31496062992125984"/>
  <pageSetup paperSize="8"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8c8d63-0b13-428e-b889-4f8d12d8cec9" xsi:nil="true"/>
    <lcf76f155ced4ddcb4097134ff3c332f xmlns="6c2034c3-f68d-42b8-8284-6a7eca0fa1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1B03F11921D443BE8C88723C7AD709" ma:contentTypeVersion="12" ma:contentTypeDescription="Vytvoří nový dokument" ma:contentTypeScope="" ma:versionID="6ae1e8b39a45dfc2c1c60b5decc8e132">
  <xsd:schema xmlns:xsd="http://www.w3.org/2001/XMLSchema" xmlns:xs="http://www.w3.org/2001/XMLSchema" xmlns:p="http://schemas.microsoft.com/office/2006/metadata/properties" xmlns:ns2="6c2034c3-f68d-42b8-8284-6a7eca0fa126" xmlns:ns3="288c8d63-0b13-428e-b889-4f8d12d8cec9" targetNamespace="http://schemas.microsoft.com/office/2006/metadata/properties" ma:root="true" ma:fieldsID="5c5d4a39343662a505128eb6365627d4" ns2:_="" ns3:_="">
    <xsd:import namespace="6c2034c3-f68d-42b8-8284-6a7eca0fa126"/>
    <xsd:import namespace="288c8d63-0b13-428e-b889-4f8d12d8c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034c3-f68d-42b8-8284-6a7eca0fa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7c3f5fa4-6919-444b-b110-a55e4fda43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c8d63-0b13-428e-b889-4f8d12d8ce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363a45b-dabe-41a5-b500-5ec28f108409}" ma:internalName="TaxCatchAll" ma:showField="CatchAllData" ma:web="288c8d63-0b13-428e-b889-4f8d12d8c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B7253-0054-453F-9DCB-81F62F888BD0}"/>
</file>

<file path=customXml/itemProps2.xml><?xml version="1.0" encoding="utf-8"?>
<ds:datastoreItem xmlns:ds="http://schemas.openxmlformats.org/officeDocument/2006/customXml" ds:itemID="{982E65E6-CB6D-43C8-A46C-6169B400F3EA}"/>
</file>

<file path=customXml/itemProps3.xml><?xml version="1.0" encoding="utf-8"?>
<ds:datastoreItem xmlns:ds="http://schemas.openxmlformats.org/officeDocument/2006/customXml" ds:itemID="{0B0DD12F-E318-4C02-A2C8-2F12C5206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Zbyněk Sperat</dc:creator>
  <cp:keywords/>
  <dc:description/>
  <cp:lastModifiedBy>Michal Bajgart</cp:lastModifiedBy>
  <cp:revision/>
  <dcterms:created xsi:type="dcterms:W3CDTF">2018-07-19T15:53:47Z</dcterms:created>
  <dcterms:modified xsi:type="dcterms:W3CDTF">2022-06-13T08:05:18Z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0x0101004D1B03F11921D443BE8C88723C7AD709</vt:lpwstr>
  </property>
  <property fmtid="{D5CDD505-2E9C-101B-9397-08002B2CF9AE}" pid="3" name="MediaServiceImageTags">
    <vt:lpwstr/>
  </property>
</Properties>
</file>